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44525"/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G42" i="3" s="1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E27" i="4"/>
  <c r="B27" i="4"/>
  <c r="F42" i="3"/>
  <c r="F79" i="3" s="1"/>
  <c r="H53" i="3"/>
  <c r="H16" i="3"/>
  <c r="C5" i="3"/>
  <c r="C79" i="3" s="1"/>
  <c r="G5" i="3"/>
  <c r="G79" i="3" s="1"/>
  <c r="D5" i="3"/>
  <c r="D79" i="3" s="1"/>
  <c r="E26" i="2"/>
  <c r="C26" i="2"/>
  <c r="H128" i="1"/>
  <c r="H108" i="1"/>
  <c r="H98" i="1"/>
  <c r="D79" i="1"/>
  <c r="H70" i="1"/>
  <c r="H66" i="1"/>
  <c r="H53" i="1"/>
  <c r="H43" i="1"/>
  <c r="G4" i="1"/>
  <c r="G154" i="1" s="1"/>
  <c r="H23" i="1"/>
  <c r="C4" i="1"/>
  <c r="C154" i="1" s="1"/>
  <c r="H13" i="1"/>
  <c r="D4" i="1"/>
  <c r="D154" i="1" s="1"/>
  <c r="F4" i="1"/>
  <c r="F154" i="1" s="1"/>
  <c r="D16" i="4"/>
  <c r="D27" i="4" s="1"/>
  <c r="G16" i="4"/>
  <c r="E5" i="3"/>
  <c r="H6" i="3"/>
  <c r="H5" i="3" s="1"/>
  <c r="G16" i="2"/>
  <c r="G5" i="2"/>
  <c r="E79" i="1"/>
  <c r="H80" i="1"/>
  <c r="E4" i="1"/>
  <c r="H5" i="1"/>
  <c r="H4" i="1" s="1"/>
  <c r="H79" i="1"/>
  <c r="C27" i="4"/>
  <c r="E42" i="3"/>
  <c r="G11" i="4"/>
  <c r="G4" i="4" s="1"/>
  <c r="G27" i="4" s="1"/>
  <c r="H42" i="3" l="1"/>
  <c r="G26" i="2"/>
  <c r="H79" i="3"/>
  <c r="E154" i="1"/>
  <c r="H154" i="1"/>
  <c r="E79" i="3"/>
</calcChain>
</file>

<file path=xl/sharedStrings.xml><?xml version="1.0" encoding="utf-8"?>
<sst xmlns="http://schemas.openxmlformats.org/spreadsheetml/2006/main" count="474" uniqueCount="330">
  <si>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</si>
  <si>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</si>
  <si>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</si>
  <si>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</si>
  <si>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</si>
  <si>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</si>
  <si>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</si>
  <si>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</si>
  <si>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</si>
  <si>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</si>
  <si>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</si>
  <si>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</si>
  <si>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</si>
  <si>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</si>
  <si>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</si>
  <si>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</si>
  <si>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</si>
  <si>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</si>
  <si>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</si>
  <si>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</si>
  <si>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</si>
  <si>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</si>
  <si>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</si>
  <si>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</si>
  <si>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</si>
  <si>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</si>
  <si>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</si>
  <si>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</si>
  <si>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</si>
  <si>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</si>
  <si>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</si>
  <si>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</si>
  <si>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</si>
  <si>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</si>
  <si>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</si>
  <si>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</si>
  <si>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</si>
  <si>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</si>
  <si>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</si>
  <si>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</si>
  <si>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</si>
  <si>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</si>
  <si>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</si>
  <si>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</si>
  <si>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</si>
  <si>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</si>
  <si>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</si>
  <si>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</si>
  <si>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</si>
  <si>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</si>
  <si>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</si>
  <si>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</si>
  <si>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</si>
  <si>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</si>
  <si>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</si>
  <si>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</si>
  <si>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</si>
  <si>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</si>
  <si>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</si>
  <si>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</si>
  <si>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</si>
  <si>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</si>
  <si>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</si>
  <si>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</si>
  <si>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</si>
  <si>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</si>
  <si>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</si>
  <si>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</si>
  <si>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</si>
  <si>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</si>
  <si>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</si>
  <si>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</si>
  <si>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</si>
  <si>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</si>
  <si>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</si>
  <si>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</si>
  <si>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</si>
  <si>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</si>
  <si>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</si>
  <si>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</si>
  <si>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</si>
  <si>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</si>
  <si>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</si>
  <si>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</si>
  <si>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</si>
  <si>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</si>
  <si>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</si>
  <si>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</si>
  <si>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</si>
  <si>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</si>
  <si>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</si>
  <si>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</si>
  <si>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</si>
  <si>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</si>
  <si>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</si>
  <si>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</si>
  <si>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</si>
  <si>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</si>
  <si>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</si>
  <si>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</si>
  <si>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</si>
  <si>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</si>
  <si>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</si>
  <si>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</si>
  <si>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</si>
  <si>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</si>
  <si>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</si>
  <si>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</si>
  <si>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</si>
  <si>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</si>
  <si>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</si>
  <si>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</si>
  <si>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</si>
  <si>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</si>
  <si>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</si>
  <si>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</si>
  <si>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</si>
  <si>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</si>
  <si>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</si>
  <si>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</si>
  <si>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</si>
  <si>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</si>
  <si>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</si>
  <si>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</si>
  <si>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</si>
  <si>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</si>
  <si>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</si>
  <si>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</si>
  <si>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</si>
  <si>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</si>
  <si>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</si>
  <si>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</si>
  <si>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</si>
  <si>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</si>
  <si>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</si>
  <si>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</si>
  <si>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</si>
  <si>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</si>
  <si>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</si>
  <si>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</si>
  <si>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</si>
  <si>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</si>
  <si>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</si>
  <si>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</si>
  <si>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</si>
  <si>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</si>
  <si>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</si>
  <si>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</si>
  <si>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</si>
  <si>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</si>
  <si>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</si>
  <si>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</si>
  <si>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</si>
  <si>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</si>
  <si>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</si>
  <si>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</si>
  <si>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</si>
  <si>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</si>
  <si>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</si>
  <si>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</si>
  <si>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</si>
  <si>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</si>
  <si>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</si>
  <si>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</si>
  <si>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</si>
  <si>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</si>
  <si>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</si>
  <si>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</si>
  <si>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</si>
  <si>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</si>
  <si>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</si>
  <si>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</si>
  <si>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</si>
  <si>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</si>
  <si>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</si>
  <si>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</si>
  <si>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</si>
  <si>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</si>
  <si>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</si>
  <si>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</si>
  <si>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</si>
  <si>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</si>
  <si>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</si>
  <si>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</si>
  <si>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</si>
  <si>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</si>
  <si>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</si>
  <si>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</si>
  <si>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</si>
  <si>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</si>
  <si>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</si>
  <si>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</si>
  <si>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</si>
  <si>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</si>
  <si>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</si>
  <si>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</si>
  <si>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</si>
  <si>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</si>
  <si>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</si>
  <si>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</si>
  <si>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</si>
  <si>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</si>
  <si>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</si>
  <si>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</si>
  <si>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</si>
  <si>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</si>
  <si>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</si>
  <si>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</si>
  <si>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</si>
  <si>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</si>
  <si>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</si>
  <si>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</si>
  <si>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</si>
  <si>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</si>
  <si>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</si>
  <si>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</si>
  <si>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</si>
  <si>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</si>
  <si>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</si>
  <si>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</si>
  <si>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</si>
  <si>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</si>
  <si>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</si>
  <si>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</si>
  <si>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</si>
  <si>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</si>
  <si>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</si>
  <si>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</si>
  <si>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</si>
  <si>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</si>
  <si>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</si>
  <si>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</si>
  <si>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</si>
  <si>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</si>
  <si>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</si>
  <si>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</si>
  <si>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</si>
  <si>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</si>
  <si>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</si>
  <si>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</si>
  <si>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</si>
  <si>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</si>
  <si>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</si>
  <si>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</si>
  <si>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</si>
  <si>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</si>
  <si>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</si>
  <si>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</si>
  <si>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</si>
  <si>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</si>
  <si>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</si>
  <si>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</si>
  <si>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</si>
  <si>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</si>
  <si>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</si>
  <si>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</si>
  <si>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</si>
  <si>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</si>
  <si>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</si>
  <si>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</si>
  <si>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</si>
  <si>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</si>
  <si>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</si>
  <si>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</si>
  <si>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</si>
  <si>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</si>
  <si>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</si>
  <si>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</si>
  <si>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</si>
  <si>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</si>
  <si>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</si>
  <si>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</si>
  <si>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</si>
  <si>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</si>
  <si>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</si>
  <si>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</si>
  <si>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</si>
  <si>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</si>
  <si>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</si>
  <si>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</si>
  <si>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</si>
  <si>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</si>
  <si>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</si>
  <si>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</si>
  <si>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</si>
  <si>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</si>
  <si>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</si>
  <si>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</si>
  <si>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</si>
  <si>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</si>
  <si>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</si>
  <si>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</si>
  <si>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</si>
  <si>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</si>
  <si>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</si>
  <si>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</si>
  <si>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</si>
  <si>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</si>
  <si>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</si>
  <si>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</si>
  <si>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</si>
  <si>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</si>
  <si>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</si>
  <si>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</si>
  <si>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</si>
  <si>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</si>
  <si>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</si>
  <si>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</si>
  <si>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</si>
  <si>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</si>
  <si>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</si>
  <si>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</si>
  <si>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</si>
  <si>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</si>
  <si>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</si>
  <si>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</si>
  <si>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</si>
  <si>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</si>
  <si>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</si>
  <si>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</si>
  <si>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</si>
  <si>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</si>
  <si>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</si>
  <si>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</si>
  <si>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</si>
  <si>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MANUAL DOBLADO, GTO.
Clasificación por Objeto del Gasto (Capítulo y Concepto)
al 31 de Diciembre de 2019
PESOS</t>
  </si>
  <si>
    <t>MUNICIPIO MANUAL DOBLADO, GTO.
Estado Analítico del Ejercicio del Presupuesto de Egresos Detallado - LDF
Clasificación Administrativa
al 31 de Diciembre de 2019
PESOS</t>
  </si>
  <si>
    <t>MUNICIPIO MANUAL DOBLADO, GTO.
Estado Analítico del Ejercicio del Presupuesto de Egresos Detallado - LDF
Clasificación Funcional (Finalidad y Función)
al 31 de Diciembre de 2019
PESOS</t>
  </si>
  <si>
    <t>MUNICIPIO MANUAL DOBLADO, GTO.
Estado Analítico del Ejercicio del Presupuesto de Egresos Detallado - LDF
Clasificación de Servicios Personales por Categoría
al 31 de Diciembre de 2019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</si>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</sst>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7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4" fillId="0" borderId="0" xfId="9" applyFont="1" applyFill="1" applyBorder="1" applyAlignment="1" applyProtection="1">
      <alignment vertical="top"/>
      <protection locked="0"/>
    </xf>
    <xf numFmtId="4" fontId="14" fillId="0" borderId="0" xfId="9" applyNumberFormat="1" applyFont="1" applyFill="1" applyBorder="1" applyAlignment="1" applyProtection="1">
      <alignment vertical="top"/>
      <protection locked="0"/>
    </xf>
    <xf numFmtId="0" fontId="16" fillId="3" borderId="0" xfId="1" applyFont="1" applyFill="1" applyBorder="1" applyAlignment="1">
      <alignment vertical="top"/>
    </xf>
  </cellXfs>
  <cellStyles count="17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1"/>
    <cellStyle name="Normal 2 2" xfId="9"/>
    <cellStyle name="Normal 2 3" xfId="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workbookViewId="0">
      <selection activeCell="B161" sqref="B16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0</v>
      </c>
      <c r="D4" s="5">
        <f t="shared" ref="D4:H4" si="0">D5+D13+D23+D33+D43+D53+D57+D66+D70</f>
        <v>15658841.590000002</v>
      </c>
      <c r="E4" s="5">
        <f t="shared" si="0"/>
        <v>15658841.590000002</v>
      </c>
      <c r="F4" s="5">
        <f t="shared" si="0"/>
        <v>14654354.99</v>
      </c>
      <c r="G4" s="5">
        <f t="shared" si="0"/>
        <v>14649592.99</v>
      </c>
      <c r="H4" s="5">
        <f t="shared" si="0"/>
        <v>1004486.6000000004</v>
      </c>
    </row>
    <row r="5" spans="1:8">
      <c r="A5" s="56" t="s">
        <v>9</v>
      </c>
      <c r="B5" s="57"/>
      <c r="C5" s="6">
        <f>SUM(C6:C12)</f>
        <v>0</v>
      </c>
      <c r="D5" s="6">
        <f t="shared" ref="D5:H5" si="1">SUM(D6:D12)</f>
        <v>5399411.7600000007</v>
      </c>
      <c r="E5" s="6">
        <f t="shared" si="1"/>
        <v>5399411.7600000007</v>
      </c>
      <c r="F5" s="6">
        <f t="shared" si="1"/>
        <v>5259114.1900000004</v>
      </c>
      <c r="G5" s="6">
        <f t="shared" si="1"/>
        <v>5259114.1900000004</v>
      </c>
      <c r="H5" s="6">
        <f t="shared" si="1"/>
        <v>140297.57000000007</v>
      </c>
    </row>
    <row r="6" spans="1:8">
      <c r="A6" s="35" t="s">
        <v>147</v>
      </c>
      <c r="B6" s="36" t="s">
        <v>10</v>
      </c>
      <c r="C6" s="7"/>
      <c r="D6" s="7"/>
      <c r="E6" s="7">
        <f>C6+D6</f>
        <v>0</v>
      </c>
      <c r="F6" s="7"/>
      <c r="G6" s="7"/>
      <c r="H6" s="7">
        <f>E6-F6</f>
        <v>0</v>
      </c>
    </row>
    <row r="7" spans="1:8">
      <c r="A7" s="35" t="s">
        <v>148</v>
      </c>
      <c r="B7" s="36" t="s">
        <v>11</v>
      </c>
      <c r="C7" s="7">
        <v>0</v>
      </c>
      <c r="D7" s="7">
        <v>1115283.78</v>
      </c>
      <c r="E7" s="7">
        <f t="shared" ref="E7:E12" si="2">C7+D7</f>
        <v>1115283.78</v>
      </c>
      <c r="F7" s="7">
        <v>974986.21</v>
      </c>
      <c r="G7" s="7">
        <v>974986.21</v>
      </c>
      <c r="H7" s="7">
        <f t="shared" ref="H7:H70" si="3">E7-F7</f>
        <v>140297.57000000007</v>
      </c>
    </row>
    <row r="8" spans="1:8">
      <c r="A8" s="35" t="s">
        <v>149</v>
      </c>
      <c r="B8" s="36" t="s">
        <v>12</v>
      </c>
      <c r="C8" s="7"/>
      <c r="D8" s="7"/>
      <c r="E8" s="7">
        <f t="shared" si="2"/>
        <v>0</v>
      </c>
      <c r="F8" s="7"/>
      <c r="G8" s="7"/>
      <c r="H8" s="7">
        <f t="shared" si="3"/>
        <v>0</v>
      </c>
    </row>
    <row r="9" spans="1:8">
      <c r="A9" s="35" t="s">
        <v>150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151</v>
      </c>
      <c r="B10" s="36" t="s">
        <v>14</v>
      </c>
      <c r="C10" s="7">
        <v>0</v>
      </c>
      <c r="D10" s="7">
        <v>4284127.9800000004</v>
      </c>
      <c r="E10" s="7">
        <f t="shared" si="2"/>
        <v>4284127.9800000004</v>
      </c>
      <c r="F10" s="7">
        <v>4284127.9800000004</v>
      </c>
      <c r="G10" s="7">
        <v>4284127.9800000004</v>
      </c>
      <c r="H10" s="7">
        <f t="shared" si="3"/>
        <v>0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0</v>
      </c>
      <c r="D13" s="6">
        <f t="shared" ref="D13:G13" si="4">SUM(D14:D22)</f>
        <v>10463.33</v>
      </c>
      <c r="E13" s="6">
        <f t="shared" si="4"/>
        <v>10463.33</v>
      </c>
      <c r="F13" s="6">
        <f t="shared" si="4"/>
        <v>10463</v>
      </c>
      <c r="G13" s="6">
        <f t="shared" si="4"/>
        <v>10463</v>
      </c>
      <c r="H13" s="6">
        <f t="shared" si="3"/>
        <v>0.32999999999992724</v>
      </c>
    </row>
    <row r="14" spans="1:8">
      <c r="A14" s="35" t="s">
        <v>154</v>
      </c>
      <c r="B14" s="36" t="s">
        <v>18</v>
      </c>
      <c r="C14" s="7"/>
      <c r="D14" s="7"/>
      <c r="E14" s="7">
        <f t="shared" ref="E14:E22" si="5">C14+D14</f>
        <v>0</v>
      </c>
      <c r="F14" s="7"/>
      <c r="G14" s="7"/>
      <c r="H14" s="7">
        <f t="shared" si="3"/>
        <v>0</v>
      </c>
    </row>
    <row r="15" spans="1:8">
      <c r="A15" s="35" t="s">
        <v>155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158</v>
      </c>
      <c r="B18" s="36" t="s">
        <v>22</v>
      </c>
      <c r="C18" s="7">
        <v>0</v>
      </c>
      <c r="D18" s="7">
        <v>8463</v>
      </c>
      <c r="E18" s="7">
        <f t="shared" si="5"/>
        <v>8463</v>
      </c>
      <c r="F18" s="7">
        <v>8463</v>
      </c>
      <c r="G18" s="7">
        <v>8463</v>
      </c>
      <c r="H18" s="7">
        <f t="shared" si="3"/>
        <v>0</v>
      </c>
    </row>
    <row r="19" spans="1:8">
      <c r="A19" s="35" t="s">
        <v>159</v>
      </c>
      <c r="B19" s="36" t="s">
        <v>23</v>
      </c>
      <c r="C19" s="7">
        <v>0</v>
      </c>
      <c r="D19" s="7">
        <v>0.33</v>
      </c>
      <c r="E19" s="7">
        <f t="shared" si="5"/>
        <v>0.33</v>
      </c>
      <c r="F19" s="7">
        <v>0</v>
      </c>
      <c r="G19" s="7">
        <v>0</v>
      </c>
      <c r="H19" s="7">
        <f t="shared" si="3"/>
        <v>0.33</v>
      </c>
    </row>
    <row r="20" spans="1:8">
      <c r="A20" s="35" t="s">
        <v>160</v>
      </c>
      <c r="B20" s="36" t="s">
        <v>24</v>
      </c>
      <c r="C20" s="7"/>
      <c r="D20" s="7"/>
      <c r="E20" s="7">
        <f t="shared" si="5"/>
        <v>0</v>
      </c>
      <c r="F20" s="7"/>
      <c r="G20" s="7"/>
      <c r="H20" s="7">
        <f t="shared" si="3"/>
        <v>0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0</v>
      </c>
      <c r="D22" s="7">
        <v>2000</v>
      </c>
      <c r="E22" s="7">
        <f t="shared" si="5"/>
        <v>2000</v>
      </c>
      <c r="F22" s="7">
        <v>2000</v>
      </c>
      <c r="G22" s="7">
        <v>2000</v>
      </c>
      <c r="H22" s="7">
        <f t="shared" si="3"/>
        <v>0</v>
      </c>
    </row>
    <row r="23" spans="1:8">
      <c r="A23" s="56" t="s">
        <v>27</v>
      </c>
      <c r="B23" s="57"/>
      <c r="C23" s="6">
        <f>SUM(C24:C32)</f>
        <v>0</v>
      </c>
      <c r="D23" s="6">
        <f t="shared" ref="D23:G23" si="6">SUM(D24:D32)</f>
        <v>1356950.27</v>
      </c>
      <c r="E23" s="6">
        <f t="shared" si="6"/>
        <v>1356950.27</v>
      </c>
      <c r="F23" s="6">
        <f t="shared" si="6"/>
        <v>1107494.01</v>
      </c>
      <c r="G23" s="6">
        <f t="shared" si="6"/>
        <v>1107494.01</v>
      </c>
      <c r="H23" s="6">
        <f t="shared" si="3"/>
        <v>249456.26</v>
      </c>
    </row>
    <row r="24" spans="1:8">
      <c r="A24" s="35" t="s">
        <v>163</v>
      </c>
      <c r="B24" s="36" t="s">
        <v>28</v>
      </c>
      <c r="C24" s="7"/>
      <c r="D24" s="7"/>
      <c r="E24" s="7">
        <f t="shared" ref="E24:E32" si="7">C24+D24</f>
        <v>0</v>
      </c>
      <c r="F24" s="7"/>
      <c r="G24" s="7"/>
      <c r="H24" s="7">
        <f t="shared" si="3"/>
        <v>0</v>
      </c>
    </row>
    <row r="25" spans="1:8">
      <c r="A25" s="35" t="s">
        <v>164</v>
      </c>
      <c r="B25" s="36" t="s">
        <v>29</v>
      </c>
      <c r="C25" s="7"/>
      <c r="D25" s="7"/>
      <c r="E25" s="7">
        <f t="shared" si="7"/>
        <v>0</v>
      </c>
      <c r="F25" s="7"/>
      <c r="G25" s="7"/>
      <c r="H25" s="7">
        <f t="shared" si="3"/>
        <v>0</v>
      </c>
    </row>
    <row r="26" spans="1:8">
      <c r="A26" s="35" t="s">
        <v>165</v>
      </c>
      <c r="B26" s="36" t="s">
        <v>30</v>
      </c>
      <c r="C26" s="7">
        <v>0</v>
      </c>
      <c r="D26" s="7">
        <v>308000</v>
      </c>
      <c r="E26" s="7">
        <f t="shared" si="7"/>
        <v>308000</v>
      </c>
      <c r="F26" s="7">
        <v>77400</v>
      </c>
      <c r="G26" s="7">
        <v>77400</v>
      </c>
      <c r="H26" s="7">
        <f t="shared" si="3"/>
        <v>230600</v>
      </c>
    </row>
    <row r="27" spans="1:8">
      <c r="A27" s="35" t="s">
        <v>166</v>
      </c>
      <c r="B27" s="36" t="s">
        <v>31</v>
      </c>
      <c r="C27" s="7"/>
      <c r="D27" s="7"/>
      <c r="E27" s="7">
        <f t="shared" si="7"/>
        <v>0</v>
      </c>
      <c r="F27" s="7"/>
      <c r="G27" s="7"/>
      <c r="H27" s="7">
        <f t="shared" si="3"/>
        <v>0</v>
      </c>
    </row>
    <row r="28" spans="1:8">
      <c r="A28" s="35" t="s">
        <v>167</v>
      </c>
      <c r="B28" s="36" t="s">
        <v>32</v>
      </c>
      <c r="C28" s="7">
        <v>0</v>
      </c>
      <c r="D28" s="7">
        <v>18856.259999999998</v>
      </c>
      <c r="E28" s="7">
        <f t="shared" si="7"/>
        <v>18856.259999999998</v>
      </c>
      <c r="F28" s="7">
        <v>0</v>
      </c>
      <c r="G28" s="7">
        <v>0</v>
      </c>
      <c r="H28" s="7">
        <f t="shared" si="3"/>
        <v>18856.259999999998</v>
      </c>
    </row>
    <row r="29" spans="1:8">
      <c r="A29" s="35" t="s">
        <v>168</v>
      </c>
      <c r="B29" s="36" t="s">
        <v>33</v>
      </c>
      <c r="C29" s="7">
        <v>0</v>
      </c>
      <c r="D29" s="7">
        <v>19884.38</v>
      </c>
      <c r="E29" s="7">
        <f t="shared" si="7"/>
        <v>19884.38</v>
      </c>
      <c r="F29" s="7">
        <v>19884.38</v>
      </c>
      <c r="G29" s="7">
        <v>19884.38</v>
      </c>
      <c r="H29" s="7">
        <f t="shared" si="3"/>
        <v>0</v>
      </c>
    </row>
    <row r="30" spans="1:8">
      <c r="A30" s="35" t="s">
        <v>169</v>
      </c>
      <c r="B30" s="36" t="s">
        <v>34</v>
      </c>
      <c r="C30" s="7"/>
      <c r="D30" s="7"/>
      <c r="E30" s="7">
        <f t="shared" si="7"/>
        <v>0</v>
      </c>
      <c r="F30" s="7"/>
      <c r="G30" s="7"/>
      <c r="H30" s="7">
        <f t="shared" si="3"/>
        <v>0</v>
      </c>
    </row>
    <row r="31" spans="1:8">
      <c r="A31" s="35" t="s">
        <v>170</v>
      </c>
      <c r="B31" s="36" t="s">
        <v>35</v>
      </c>
      <c r="C31" s="7">
        <v>0</v>
      </c>
      <c r="D31" s="7">
        <v>1010209.63</v>
      </c>
      <c r="E31" s="7">
        <f t="shared" si="7"/>
        <v>1010209.63</v>
      </c>
      <c r="F31" s="7">
        <v>1010209.63</v>
      </c>
      <c r="G31" s="7">
        <v>1010209.63</v>
      </c>
      <c r="H31" s="7">
        <f t="shared" si="3"/>
        <v>0</v>
      </c>
    </row>
    <row r="32" spans="1:8">
      <c r="A32" s="35" t="s">
        <v>171</v>
      </c>
      <c r="B32" s="36" t="s">
        <v>36</v>
      </c>
      <c r="C32" s="7"/>
      <c r="D32" s="7"/>
      <c r="E32" s="7">
        <f t="shared" si="7"/>
        <v>0</v>
      </c>
      <c r="F32" s="7"/>
      <c r="G32" s="7"/>
      <c r="H32" s="7">
        <f t="shared" si="3"/>
        <v>0</v>
      </c>
    </row>
    <row r="33" spans="1:8">
      <c r="A33" s="56" t="s">
        <v>37</v>
      </c>
      <c r="B33" s="57"/>
      <c r="C33" s="6">
        <f>SUM(C34:C42)</f>
        <v>0</v>
      </c>
      <c r="D33" s="6">
        <f t="shared" ref="D33:G33" si="8">SUM(D34:D42)</f>
        <v>834529.41</v>
      </c>
      <c r="E33" s="6">
        <f t="shared" si="8"/>
        <v>834529.41</v>
      </c>
      <c r="F33" s="6">
        <f t="shared" si="8"/>
        <v>751242.41</v>
      </c>
      <c r="G33" s="6">
        <f t="shared" si="8"/>
        <v>746480.41</v>
      </c>
      <c r="H33" s="6">
        <f t="shared" si="3"/>
        <v>83287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0</v>
      </c>
      <c r="D37" s="7">
        <v>834529.41</v>
      </c>
      <c r="E37" s="7">
        <f t="shared" si="9"/>
        <v>834529.41</v>
      </c>
      <c r="F37" s="7">
        <v>751242.41</v>
      </c>
      <c r="G37" s="7">
        <v>746480.41</v>
      </c>
      <c r="H37" s="7">
        <f t="shared" si="3"/>
        <v>83287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0</v>
      </c>
      <c r="D43" s="6">
        <f t="shared" ref="D43:G43" si="10">SUM(D44:D52)</f>
        <v>6963285.4400000004</v>
      </c>
      <c r="E43" s="6">
        <f t="shared" si="10"/>
        <v>6963285.4400000004</v>
      </c>
      <c r="F43" s="6">
        <f t="shared" si="10"/>
        <v>6581840</v>
      </c>
      <c r="G43" s="6">
        <f t="shared" si="10"/>
        <v>6581840</v>
      </c>
      <c r="H43" s="6">
        <f t="shared" si="3"/>
        <v>381445.44000000041</v>
      </c>
    </row>
    <row r="44" spans="1:8">
      <c r="A44" s="35" t="s">
        <v>179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180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181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0</v>
      </c>
      <c r="D49" s="7">
        <v>6963285.4400000004</v>
      </c>
      <c r="E49" s="7">
        <f t="shared" si="11"/>
        <v>6963285.4400000004</v>
      </c>
      <c r="F49" s="7">
        <v>6581840</v>
      </c>
      <c r="G49" s="7">
        <v>6581840</v>
      </c>
      <c r="H49" s="7">
        <f t="shared" si="3"/>
        <v>381445.44000000041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790201.38</v>
      </c>
      <c r="E53" s="6">
        <f t="shared" si="12"/>
        <v>790201.38</v>
      </c>
      <c r="F53" s="6">
        <f t="shared" si="12"/>
        <v>790201.38</v>
      </c>
      <c r="G53" s="6">
        <f t="shared" si="12"/>
        <v>790201.38</v>
      </c>
      <c r="H53" s="6">
        <f t="shared" si="3"/>
        <v>0</v>
      </c>
    </row>
    <row r="54" spans="1:8">
      <c r="A54" s="35" t="s">
        <v>188</v>
      </c>
      <c r="B54" s="36" t="s">
        <v>58</v>
      </c>
      <c r="C54" s="7">
        <v>0</v>
      </c>
      <c r="D54" s="7">
        <v>790201.38</v>
      </c>
      <c r="E54" s="7">
        <f t="shared" ref="E54:E56" si="13">C54+D54</f>
        <v>790201.38</v>
      </c>
      <c r="F54" s="7">
        <v>790201.38</v>
      </c>
      <c r="G54" s="7">
        <v>790201.38</v>
      </c>
      <c r="H54" s="7">
        <f t="shared" si="3"/>
        <v>0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154000</v>
      </c>
      <c r="E66" s="6">
        <f t="shared" si="16"/>
        <v>154000</v>
      </c>
      <c r="F66" s="6">
        <f t="shared" si="16"/>
        <v>154000</v>
      </c>
      <c r="G66" s="6">
        <f t="shared" si="16"/>
        <v>154000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0</v>
      </c>
      <c r="D69" s="7">
        <v>154000</v>
      </c>
      <c r="E69" s="7">
        <f t="shared" si="17"/>
        <v>154000</v>
      </c>
      <c r="F69" s="7">
        <v>154000</v>
      </c>
      <c r="G69" s="7">
        <v>154000</v>
      </c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150000</v>
      </c>
      <c r="E70" s="6">
        <f t="shared" si="18"/>
        <v>150000</v>
      </c>
      <c r="F70" s="6">
        <f t="shared" si="18"/>
        <v>0</v>
      </c>
      <c r="G70" s="6">
        <f t="shared" si="18"/>
        <v>0</v>
      </c>
      <c r="H70" s="6">
        <f t="shared" si="3"/>
        <v>150000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>
        <v>0</v>
      </c>
      <c r="D72" s="7">
        <v>150000</v>
      </c>
      <c r="E72" s="7">
        <f t="shared" si="19"/>
        <v>150000</v>
      </c>
      <c r="F72" s="7">
        <v>0</v>
      </c>
      <c r="G72" s="7">
        <v>0</v>
      </c>
      <c r="H72" s="7">
        <f t="shared" si="20"/>
        <v>150000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>
        <v>0</v>
      </c>
      <c r="D77" s="7">
        <v>0</v>
      </c>
      <c r="E77" s="7">
        <f t="shared" si="19"/>
        <v>0</v>
      </c>
      <c r="F77" s="7">
        <v>0</v>
      </c>
      <c r="G77" s="7">
        <v>0</v>
      </c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17558593.960000001</v>
      </c>
      <c r="E79" s="8">
        <f t="shared" si="21"/>
        <v>17558593.960000001</v>
      </c>
      <c r="F79" s="8">
        <f t="shared" si="21"/>
        <v>16176487.640000001</v>
      </c>
      <c r="G79" s="8">
        <f t="shared" si="21"/>
        <v>16176487.640000001</v>
      </c>
      <c r="H79" s="8">
        <f t="shared" si="21"/>
        <v>1382106.3200000008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207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214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215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220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584266.23</v>
      </c>
      <c r="E98" s="8">
        <f t="shared" si="27"/>
        <v>584266.23</v>
      </c>
      <c r="F98" s="8">
        <f t="shared" si="27"/>
        <v>584266.23</v>
      </c>
      <c r="G98" s="8">
        <f t="shared" si="27"/>
        <v>584266.23</v>
      </c>
      <c r="H98" s="8">
        <f t="shared" si="24"/>
        <v>0</v>
      </c>
    </row>
    <row r="99" spans="1:8">
      <c r="A99" s="35" t="s">
        <v>223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224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225</v>
      </c>
      <c r="B101" s="40" t="s">
        <v>30</v>
      </c>
      <c r="C101" s="9">
        <v>0</v>
      </c>
      <c r="D101" s="9">
        <v>584266.23</v>
      </c>
      <c r="E101" s="7">
        <f t="shared" si="28"/>
        <v>584266.23</v>
      </c>
      <c r="F101" s="9">
        <v>584266.23</v>
      </c>
      <c r="G101" s="9">
        <v>584266.23</v>
      </c>
      <c r="H101" s="9">
        <f t="shared" si="24"/>
        <v>0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2491048.16</v>
      </c>
      <c r="E108" s="8">
        <f t="shared" si="29"/>
        <v>2491048.16</v>
      </c>
      <c r="F108" s="8">
        <f t="shared" si="29"/>
        <v>2491034.48</v>
      </c>
      <c r="G108" s="8">
        <f t="shared" si="29"/>
        <v>2491034.48</v>
      </c>
      <c r="H108" s="8">
        <f t="shared" si="24"/>
        <v>13.680000000167638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2491048.16</v>
      </c>
      <c r="E112" s="7">
        <f t="shared" si="30"/>
        <v>2491048.16</v>
      </c>
      <c r="F112" s="9">
        <v>2491034.48</v>
      </c>
      <c r="G112" s="9">
        <v>2491034.48</v>
      </c>
      <c r="H112" s="9">
        <f t="shared" si="24"/>
        <v>13.680000000167638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14483279.57</v>
      </c>
      <c r="E128" s="8">
        <f t="shared" si="33"/>
        <v>14483279.57</v>
      </c>
      <c r="F128" s="8">
        <f t="shared" si="33"/>
        <v>13101186.93</v>
      </c>
      <c r="G128" s="8">
        <f t="shared" si="33"/>
        <v>13101186.93</v>
      </c>
      <c r="H128" s="8">
        <f t="shared" si="24"/>
        <v>1382092.6400000006</v>
      </c>
    </row>
    <row r="129" spans="1:8">
      <c r="A129" s="35" t="s">
        <v>248</v>
      </c>
      <c r="B129" s="40" t="s">
        <v>58</v>
      </c>
      <c r="C129" s="9">
        <v>0</v>
      </c>
      <c r="D129" s="9">
        <v>14483279.57</v>
      </c>
      <c r="E129" s="7">
        <f t="shared" ref="E129:E131" si="34">C129+D129</f>
        <v>14483279.57</v>
      </c>
      <c r="F129" s="9">
        <v>13101186.93</v>
      </c>
      <c r="G129" s="9">
        <v>13101186.93</v>
      </c>
      <c r="H129" s="9">
        <f t="shared" si="24"/>
        <v>1382092.6400000006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0</v>
      </c>
      <c r="D154" s="8">
        <f t="shared" ref="D154:H154" si="42">D4+D79</f>
        <v>33217435.550000004</v>
      </c>
      <c r="E154" s="8">
        <f t="shared" si="42"/>
        <v>33217435.550000004</v>
      </c>
      <c r="F154" s="8">
        <f t="shared" si="42"/>
        <v>30830842.630000003</v>
      </c>
      <c r="G154" s="8">
        <f t="shared" si="42"/>
        <v>30826080.630000003</v>
      </c>
      <c r="H154" s="8">
        <f t="shared" si="42"/>
        <v>2386592.9200000013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>
      <c r="A156" s="85" t="s">
        <v>329</v>
      </c>
      <c r="B156" s="84"/>
      <c r="C156" s="84"/>
      <c r="D156" s="84"/>
      <c r="E156" s="84"/>
      <c r="F156" s="84"/>
      <c r="G156" s="83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A28" sqref="A28:G28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0</v>
      </c>
      <c r="C5" s="8">
        <f t="shared" ref="C5:G5" si="0">SUM(C6:C13)</f>
        <v>15658841.59</v>
      </c>
      <c r="D5" s="8">
        <f t="shared" si="0"/>
        <v>15658841.59</v>
      </c>
      <c r="E5" s="8">
        <f t="shared" si="0"/>
        <v>14654354.99</v>
      </c>
      <c r="F5" s="8">
        <f t="shared" si="0"/>
        <v>14649592.99</v>
      </c>
      <c r="G5" s="8">
        <f t="shared" si="0"/>
        <v>1004486.5999999996</v>
      </c>
    </row>
    <row r="6" spans="1:7">
      <c r="A6" s="18">
        <v>3111</v>
      </c>
      <c r="B6" s="9">
        <v>0</v>
      </c>
      <c r="C6" s="9">
        <v>15658841.59</v>
      </c>
      <c r="D6" s="9">
        <f>B6+C6</f>
        <v>15658841.59</v>
      </c>
      <c r="E6" s="9">
        <v>0</v>
      </c>
      <c r="F6" s="9">
        <v>0</v>
      </c>
      <c r="G6" s="9">
        <f>D6-E6</f>
        <v>15658841.59</v>
      </c>
    </row>
    <row r="7" spans="1:7">
      <c r="A7" s="18">
        <v>3111</v>
      </c>
      <c r="B7" s="9">
        <v>0</v>
      </c>
      <c r="C7" s="9">
        <v>0</v>
      </c>
      <c r="D7" s="9">
        <f t="shared" ref="D7:D13" si="1">B7+C7</f>
        <v>0</v>
      </c>
      <c r="E7" s="9">
        <v>14654354.99</v>
      </c>
      <c r="F7" s="9">
        <v>14649592.99</v>
      </c>
      <c r="G7" s="9">
        <f t="shared" ref="G7:G13" si="2">D7-E7</f>
        <v>-14654354.99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0</v>
      </c>
      <c r="C16" s="8">
        <f t="shared" ref="C16:G16" si="3">SUM(C17:C24)</f>
        <v>17558593.960000001</v>
      </c>
      <c r="D16" s="8">
        <f t="shared" si="3"/>
        <v>17558593.960000001</v>
      </c>
      <c r="E16" s="8">
        <f t="shared" si="3"/>
        <v>16176487.640000001</v>
      </c>
      <c r="F16" s="8">
        <f t="shared" si="3"/>
        <v>13685453.16</v>
      </c>
      <c r="G16" s="8">
        <f t="shared" si="3"/>
        <v>1382106.3200000003</v>
      </c>
    </row>
    <row r="17" spans="1:7">
      <c r="A17" s="18">
        <v>3111</v>
      </c>
      <c r="B17" s="9">
        <v>0</v>
      </c>
      <c r="C17" s="9">
        <v>17558593.960000001</v>
      </c>
      <c r="D17" s="9">
        <f>B17+C17</f>
        <v>17558593.960000001</v>
      </c>
      <c r="E17" s="9">
        <v>16176487.640000001</v>
      </c>
      <c r="F17" s="9">
        <v>13685453.16</v>
      </c>
      <c r="G17" s="9">
        <f t="shared" ref="G17:G24" si="4">D17-E17</f>
        <v>1382106.3200000003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0</v>
      </c>
      <c r="C26" s="8">
        <f t="shared" ref="C26:G26" si="6">C5+C16</f>
        <v>33217435.550000001</v>
      </c>
      <c r="D26" s="8">
        <f t="shared" si="6"/>
        <v>33217435.550000001</v>
      </c>
      <c r="E26" s="8">
        <f t="shared" si="6"/>
        <v>30830842.630000003</v>
      </c>
      <c r="F26" s="8">
        <f t="shared" si="6"/>
        <v>28335046.149999999</v>
      </c>
      <c r="G26" s="8">
        <f t="shared" si="6"/>
        <v>2386592.92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 ht="12">
      <c r="A28" s="85" t="s">
        <v>329</v>
      </c>
      <c r="B28" s="84"/>
      <c r="C28" s="84"/>
      <c r="D28" s="84"/>
      <c r="E28" s="84"/>
      <c r="F28" s="84"/>
      <c r="G28" s="83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73" workbookViewId="0">
      <selection activeCell="B90" sqref="B90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0</v>
      </c>
      <c r="D5" s="8">
        <f t="shared" ref="D5:H5" si="0">D6+D16+D25+D36</f>
        <v>15658841.59</v>
      </c>
      <c r="E5" s="8">
        <f t="shared" si="0"/>
        <v>15658841.59</v>
      </c>
      <c r="F5" s="8">
        <f t="shared" si="0"/>
        <v>14654354.989999998</v>
      </c>
      <c r="G5" s="8">
        <f t="shared" si="0"/>
        <v>14649592.989999998</v>
      </c>
      <c r="H5" s="8">
        <f t="shared" si="0"/>
        <v>1004486.6000000004</v>
      </c>
    </row>
    <row r="6" spans="1:8" ht="12.75" customHeight="1">
      <c r="A6" s="58" t="s">
        <v>99</v>
      </c>
      <c r="B6" s="59"/>
      <c r="C6" s="8">
        <f>SUM(C7:C14)</f>
        <v>0</v>
      </c>
      <c r="D6" s="8">
        <f t="shared" ref="D6:H6" si="1">SUM(D7:D14)</f>
        <v>6808648.2699999996</v>
      </c>
      <c r="E6" s="8">
        <f t="shared" si="1"/>
        <v>6808648.2699999996</v>
      </c>
      <c r="F6" s="8">
        <f t="shared" si="1"/>
        <v>6299720.0799999991</v>
      </c>
      <c r="G6" s="8">
        <f t="shared" si="1"/>
        <v>6294958.0799999991</v>
      </c>
      <c r="H6" s="8">
        <f t="shared" si="1"/>
        <v>508928.19000000029</v>
      </c>
    </row>
    <row r="7" spans="1:8">
      <c r="A7" s="46" t="s">
        <v>267</v>
      </c>
      <c r="B7" s="40" t="s">
        <v>100</v>
      </c>
      <c r="C7" s="9">
        <v>0</v>
      </c>
      <c r="D7" s="9">
        <v>54000</v>
      </c>
      <c r="E7" s="9">
        <f>C7+D7</f>
        <v>54000</v>
      </c>
      <c r="F7" s="9">
        <v>27000</v>
      </c>
      <c r="G7" s="9">
        <v>27000</v>
      </c>
      <c r="H7" s="9">
        <f>E7-F7</f>
        <v>27000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>
        <v>0</v>
      </c>
      <c r="D9" s="9">
        <v>6258546.6299999999</v>
      </c>
      <c r="E9" s="9">
        <f t="shared" si="2"/>
        <v>6258546.6299999999</v>
      </c>
      <c r="F9" s="9">
        <v>6191778.0999999996</v>
      </c>
      <c r="G9" s="9">
        <v>6187016.0999999996</v>
      </c>
      <c r="H9" s="9">
        <f t="shared" si="3"/>
        <v>66768.530000000261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0</v>
      </c>
      <c r="D11" s="9">
        <v>438480.26</v>
      </c>
      <c r="E11" s="9">
        <f t="shared" si="2"/>
        <v>438480.26</v>
      </c>
      <c r="F11" s="9">
        <v>29057.599999999999</v>
      </c>
      <c r="G11" s="9">
        <v>29057.599999999999</v>
      </c>
      <c r="H11" s="9">
        <f t="shared" si="3"/>
        <v>409422.66000000003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0</v>
      </c>
      <c r="D13" s="9">
        <v>35737</v>
      </c>
      <c r="E13" s="9">
        <f t="shared" si="2"/>
        <v>35737</v>
      </c>
      <c r="F13" s="9">
        <v>30000</v>
      </c>
      <c r="G13" s="9">
        <v>30000</v>
      </c>
      <c r="H13" s="9">
        <f t="shared" si="3"/>
        <v>5737</v>
      </c>
    </row>
    <row r="14" spans="1:8">
      <c r="A14" s="46" t="s">
        <v>274</v>
      </c>
      <c r="B14" s="40" t="s">
        <v>107</v>
      </c>
      <c r="C14" s="9">
        <v>0</v>
      </c>
      <c r="D14" s="9">
        <v>21884.38</v>
      </c>
      <c r="E14" s="9">
        <f t="shared" si="2"/>
        <v>21884.38</v>
      </c>
      <c r="F14" s="9">
        <v>21884.38</v>
      </c>
      <c r="G14" s="9">
        <v>21884.38</v>
      </c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0</v>
      </c>
      <c r="D16" s="8">
        <f t="shared" ref="D16:G16" si="4">SUM(D17:D23)</f>
        <v>8618193.3200000003</v>
      </c>
      <c r="E16" s="8">
        <f t="shared" si="4"/>
        <v>8618193.3200000003</v>
      </c>
      <c r="F16" s="8">
        <f t="shared" si="4"/>
        <v>8123234.9100000001</v>
      </c>
      <c r="G16" s="8">
        <f t="shared" si="4"/>
        <v>8123234.9100000001</v>
      </c>
      <c r="H16" s="8">
        <f t="shared" si="3"/>
        <v>494958.41000000015</v>
      </c>
    </row>
    <row r="17" spans="1:8">
      <c r="A17" s="46" t="s">
        <v>275</v>
      </c>
      <c r="B17" s="40" t="s">
        <v>109</v>
      </c>
      <c r="C17" s="9">
        <v>0</v>
      </c>
      <c r="D17" s="9">
        <v>31500</v>
      </c>
      <c r="E17" s="9">
        <f>C17+D17</f>
        <v>31500</v>
      </c>
      <c r="F17" s="9">
        <v>21000</v>
      </c>
      <c r="G17" s="9">
        <v>21000</v>
      </c>
      <c r="H17" s="9">
        <f t="shared" si="3"/>
        <v>10500</v>
      </c>
    </row>
    <row r="18" spans="1:8">
      <c r="A18" s="46" t="s">
        <v>276</v>
      </c>
      <c r="B18" s="40" t="s">
        <v>110</v>
      </c>
      <c r="C18" s="9">
        <v>0</v>
      </c>
      <c r="D18" s="9">
        <v>8458193.3200000003</v>
      </c>
      <c r="E18" s="9">
        <f t="shared" ref="E18:E23" si="5">C18+D18</f>
        <v>8458193.3200000003</v>
      </c>
      <c r="F18" s="9">
        <v>7975047.4199999999</v>
      </c>
      <c r="G18" s="9">
        <v>7975047.4199999999</v>
      </c>
      <c r="H18" s="9">
        <f t="shared" si="3"/>
        <v>483145.90000000037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0</v>
      </c>
      <c r="D20" s="9">
        <v>0</v>
      </c>
      <c r="E20" s="9">
        <f t="shared" si="5"/>
        <v>0</v>
      </c>
      <c r="F20" s="9">
        <v>0</v>
      </c>
      <c r="G20" s="9">
        <v>0</v>
      </c>
      <c r="H20" s="9">
        <f t="shared" si="3"/>
        <v>0</v>
      </c>
    </row>
    <row r="21" spans="1:8">
      <c r="A21" s="46" t="s">
        <v>279</v>
      </c>
      <c r="B21" s="40" t="s">
        <v>113</v>
      </c>
      <c r="C21" s="9">
        <v>0</v>
      </c>
      <c r="D21" s="9">
        <v>128500</v>
      </c>
      <c r="E21" s="9">
        <f t="shared" si="5"/>
        <v>128500</v>
      </c>
      <c r="F21" s="9">
        <v>127187.49</v>
      </c>
      <c r="G21" s="9">
        <v>127187.49</v>
      </c>
      <c r="H21" s="9">
        <f t="shared" si="3"/>
        <v>1312.5099999999948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0</v>
      </c>
      <c r="D25" s="8">
        <f t="shared" ref="D25:G25" si="6">SUM(D26:D34)</f>
        <v>232000</v>
      </c>
      <c r="E25" s="8">
        <f t="shared" si="6"/>
        <v>232000</v>
      </c>
      <c r="F25" s="8">
        <f t="shared" si="6"/>
        <v>231400</v>
      </c>
      <c r="G25" s="8">
        <f t="shared" si="6"/>
        <v>231400</v>
      </c>
      <c r="H25" s="8">
        <f t="shared" si="3"/>
        <v>600</v>
      </c>
    </row>
    <row r="26" spans="1:8">
      <c r="A26" s="46" t="s">
        <v>282</v>
      </c>
      <c r="B26" s="40" t="s">
        <v>117</v>
      </c>
      <c r="C26" s="9">
        <v>0</v>
      </c>
      <c r="D26" s="9">
        <v>232000</v>
      </c>
      <c r="E26" s="9">
        <f>C26+D26</f>
        <v>232000</v>
      </c>
      <c r="F26" s="9">
        <v>231400</v>
      </c>
      <c r="G26" s="9">
        <v>231400</v>
      </c>
      <c r="H26" s="9">
        <f t="shared" si="3"/>
        <v>600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0</v>
      </c>
      <c r="D42" s="8">
        <f t="shared" ref="D42:G42" si="10">D43+D53+D62+D73</f>
        <v>17558593.960000001</v>
      </c>
      <c r="E42" s="8">
        <f t="shared" si="10"/>
        <v>17558593.960000001</v>
      </c>
      <c r="F42" s="8">
        <f t="shared" si="10"/>
        <v>16176487.640000001</v>
      </c>
      <c r="G42" s="8">
        <f t="shared" si="10"/>
        <v>16176487.640000001</v>
      </c>
      <c r="H42" s="8">
        <f t="shared" si="3"/>
        <v>1382106.3200000003</v>
      </c>
    </row>
    <row r="43" spans="1:8" ht="12.75">
      <c r="A43" s="58" t="s">
        <v>99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0</v>
      </c>
      <c r="D53" s="8">
        <f t="shared" ref="D53:G53" si="13">SUM(D54:D60)</f>
        <v>17558593.960000001</v>
      </c>
      <c r="E53" s="8">
        <f t="shared" si="13"/>
        <v>17558593.960000001</v>
      </c>
      <c r="F53" s="8">
        <f t="shared" si="13"/>
        <v>16176487.640000001</v>
      </c>
      <c r="G53" s="8">
        <f t="shared" si="13"/>
        <v>16176487.640000001</v>
      </c>
      <c r="H53" s="8">
        <f t="shared" si="3"/>
        <v>1382106.3200000003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>
        <v>0</v>
      </c>
      <c r="D55" s="9">
        <v>17558593.960000001</v>
      </c>
      <c r="E55" s="9">
        <f t="shared" ref="E55:E60" si="14">C55+D55</f>
        <v>17558593.960000001</v>
      </c>
      <c r="F55" s="9">
        <v>16176487.640000001</v>
      </c>
      <c r="G55" s="9">
        <v>16176487.640000001</v>
      </c>
      <c r="H55" s="9">
        <f t="shared" si="3"/>
        <v>1382106.3200000003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0</v>
      </c>
      <c r="D79" s="8">
        <f t="shared" ref="D79:H79" si="20">D5+D42</f>
        <v>33217435.550000001</v>
      </c>
      <c r="E79" s="8">
        <f t="shared" si="20"/>
        <v>33217435.550000001</v>
      </c>
      <c r="F79" s="8">
        <f t="shared" si="20"/>
        <v>30830842.629999999</v>
      </c>
      <c r="G79" s="8">
        <f t="shared" si="20"/>
        <v>30826080.629999999</v>
      </c>
      <c r="H79" s="8">
        <f t="shared" si="20"/>
        <v>2386592.9200000009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7" ht="12">
      <c r="A81" s="85" t="s">
        <v>329</v>
      </c>
      <c r="B81" s="84"/>
      <c r="C81" s="84"/>
      <c r="D81" s="84"/>
      <c r="E81" s="84"/>
      <c r="F81" s="84"/>
      <c r="G81" s="83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A29" sqref="A29:G29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0</v>
      </c>
      <c r="C4" s="28">
        <f t="shared" ref="C4:G4" si="0">C5+C6+C7+C10+C11+C14</f>
        <v>5399411.7599999998</v>
      </c>
      <c r="D4" s="28">
        <f t="shared" si="0"/>
        <v>5399411.7599999998</v>
      </c>
      <c r="E4" s="28">
        <f t="shared" si="0"/>
        <v>5259114.1900000004</v>
      </c>
      <c r="F4" s="28">
        <f t="shared" si="0"/>
        <v>5259114.1900000004</v>
      </c>
      <c r="G4" s="28">
        <f t="shared" si="0"/>
        <v>140297.56999999937</v>
      </c>
    </row>
    <row r="5" spans="1:7">
      <c r="A5" s="29" t="s">
        <v>134</v>
      </c>
      <c r="B5" s="9">
        <v>0</v>
      </c>
      <c r="C5" s="9">
        <v>5399411.7599999998</v>
      </c>
      <c r="D5" s="8">
        <f>B5+C5</f>
        <v>5399411.7599999998</v>
      </c>
      <c r="E5" s="9">
        <v>5259114.1900000004</v>
      </c>
      <c r="F5" s="9">
        <v>5259114.1900000004</v>
      </c>
      <c r="G5" s="8">
        <f>D5-E5</f>
        <v>140297.56999999937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134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0</v>
      </c>
      <c r="C27" s="8">
        <f t="shared" ref="C27:G27" si="13">C4+C16</f>
        <v>5399411.7599999998</v>
      </c>
      <c r="D27" s="8">
        <f t="shared" si="13"/>
        <v>5399411.7599999998</v>
      </c>
      <c r="E27" s="8">
        <f t="shared" si="13"/>
        <v>5259114.1900000004</v>
      </c>
      <c r="F27" s="8">
        <f t="shared" si="13"/>
        <v>5259114.1900000004</v>
      </c>
      <c r="G27" s="8">
        <f t="shared" si="13"/>
        <v>140297.56999999937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29" spans="1:7" ht="12">
      <c r="A29" s="85" t="s">
        <v>329</v>
      </c>
      <c r="B29" s="84"/>
      <c r="C29" s="84"/>
      <c r="D29" s="84"/>
      <c r="E29" s="84"/>
      <c r="F29" s="84"/>
      <c r="G29" s="8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2017-04-18T18:51:15Z</cp:lastPrinted>
  <dcterms:created xsi:type="dcterms:W3CDTF">2017-01-11T17:22:36Z</dcterms:created>
  <dcterms:modified xsi:type="dcterms:W3CDTF">2020-02-27T17:57:36Z</dcterms:modified>
</cp:coreProperties>
</file>